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DEAVENTAS\Desktop\"/>
    </mc:Choice>
  </mc:AlternateContent>
  <bookViews>
    <workbookView xWindow="240" yWindow="60" windowWidth="20115" windowHeight="8010"/>
  </bookViews>
  <sheets>
    <sheet name="5151 BIENES INFORMATICOS" sheetId="1" r:id="rId1"/>
  </sheets>
  <definedNames>
    <definedName name="_xlnm.Print_Area" localSheetId="0">'5151 BIENES INFORMATICOS'!$A$1:$J$101</definedName>
  </definedNames>
  <calcPr calcId="152511"/>
</workbook>
</file>

<file path=xl/calcChain.xml><?xml version="1.0" encoding="utf-8"?>
<calcChain xmlns="http://schemas.openxmlformats.org/spreadsheetml/2006/main">
  <c r="N16" i="1" l="1"/>
  <c r="C101" i="1" l="1"/>
  <c r="D101" i="1" s="1"/>
  <c r="C100" i="1"/>
  <c r="D100" i="1" s="1"/>
  <c r="C97" i="1" l="1"/>
  <c r="D97" i="1" s="1"/>
  <c r="C96" i="1"/>
  <c r="D96" i="1" s="1"/>
  <c r="C91" i="1"/>
  <c r="D91" i="1" s="1"/>
  <c r="C90" i="1"/>
  <c r="D90" i="1" s="1"/>
  <c r="C85" i="1"/>
  <c r="D85" i="1" s="1"/>
  <c r="C84" i="1"/>
  <c r="D84" i="1" s="1"/>
  <c r="C80" i="1"/>
  <c r="D80" i="1" s="1"/>
  <c r="C79" i="1"/>
  <c r="D79" i="1" s="1"/>
  <c r="C74" i="1"/>
  <c r="D74" i="1" s="1"/>
  <c r="D73" i="1"/>
  <c r="C73" i="1"/>
  <c r="K59" i="1" l="1"/>
  <c r="K60" i="1"/>
  <c r="N10" i="1"/>
  <c r="N11" i="1"/>
  <c r="N12" i="1"/>
  <c r="N13" i="1"/>
  <c r="N14" i="1"/>
  <c r="N15" i="1"/>
  <c r="N17" i="1"/>
  <c r="N21" i="1"/>
  <c r="N22" i="1"/>
  <c r="N9" i="1"/>
  <c r="N51" i="1" s="1"/>
  <c r="N8" i="1"/>
  <c r="K62" i="1" l="1"/>
  <c r="I62" i="1"/>
  <c r="J62" i="1" s="1"/>
  <c r="J51" i="1" l="1"/>
  <c r="D51" i="1"/>
  <c r="I51" i="1" l="1"/>
  <c r="H51" i="1" l="1"/>
  <c r="G51" i="1"/>
  <c r="F51" i="1"/>
  <c r="E51" i="1"/>
  <c r="C51" i="1"/>
  <c r="K51" i="1" l="1"/>
</calcChain>
</file>

<file path=xl/sharedStrings.xml><?xml version="1.0" encoding="utf-8"?>
<sst xmlns="http://schemas.openxmlformats.org/spreadsheetml/2006/main" count="143" uniqueCount="91">
  <si>
    <t>CUENTA 5151 BIENES INFORMATICOS</t>
  </si>
  <si>
    <t>DEPENDENCIA</t>
  </si>
  <si>
    <t>PRESIDENCIA</t>
  </si>
  <si>
    <t>SINDICATURA</t>
  </si>
  <si>
    <t>1RA REGIDURIA</t>
  </si>
  <si>
    <t>2DA REGIDURIA</t>
  </si>
  <si>
    <t>3RA REGIDURIA</t>
  </si>
  <si>
    <t>4TA REGIDURIA</t>
  </si>
  <si>
    <t>5TA REGIDURIA</t>
  </si>
  <si>
    <t>6TA REGIDURIA</t>
  </si>
  <si>
    <t>7MA REGIDURIA</t>
  </si>
  <si>
    <t>8VA REGIDURIA</t>
  </si>
  <si>
    <t>9NA REGIDURIA</t>
  </si>
  <si>
    <t>10MA REGIDURIA</t>
  </si>
  <si>
    <t>11VA REGIDURIA</t>
  </si>
  <si>
    <t xml:space="preserve">12VA REGIDURIA </t>
  </si>
  <si>
    <t>13VA REGIDURIA</t>
  </si>
  <si>
    <t>SECRETARÍA H. AYTTO.</t>
  </si>
  <si>
    <t>TESORERÍA</t>
  </si>
  <si>
    <t>CONTRALORÍA</t>
  </si>
  <si>
    <t>ADMINISTRACIÓN</t>
  </si>
  <si>
    <t>GOBIERNO</t>
  </si>
  <si>
    <t>JURIDICO</t>
  </si>
  <si>
    <t>OF. CONCILIADORES</t>
  </si>
  <si>
    <t xml:space="preserve">P.C Y BOMBEROS </t>
  </si>
  <si>
    <t>PLANEACIÓN</t>
  </si>
  <si>
    <t>SEGURIDAD PÚBLICA</t>
  </si>
  <si>
    <t>DES. METROPOLITANO</t>
  </si>
  <si>
    <t>OBRAS PÚBLICAS</t>
  </si>
  <si>
    <t>DES. URBANO</t>
  </si>
  <si>
    <t>SERVICIOS PÚBLICOS</t>
  </si>
  <si>
    <t>IND. COM. Y NORMAT.</t>
  </si>
  <si>
    <t>COM. Y TRANSPORTES</t>
  </si>
  <si>
    <t>DES. SOCIAL</t>
  </si>
  <si>
    <t>DERECHOS HUMANOS</t>
  </si>
  <si>
    <t>COM. SOCIAL</t>
  </si>
  <si>
    <t>EDUCACIÓN</t>
  </si>
  <si>
    <t>DES. ECONOMICO</t>
  </si>
  <si>
    <t>CULTURA</t>
  </si>
  <si>
    <t>PROTEC. MED. AMB</t>
  </si>
  <si>
    <t>SALUD</t>
  </si>
  <si>
    <t>REG CIV. COORD.GRAL</t>
  </si>
  <si>
    <t>JUVENTUD</t>
  </si>
  <si>
    <t>ATEN. A LA MUJER</t>
  </si>
  <si>
    <t>FOM. Y VIN. EMP.</t>
  </si>
  <si>
    <t>COMPUTO</t>
  </si>
  <si>
    <t>COLOR</t>
  </si>
  <si>
    <t xml:space="preserve">IMPRESORA </t>
  </si>
  <si>
    <t>MULTIFUNCIONAL</t>
  </si>
  <si>
    <t xml:space="preserve"> BCO/NEG</t>
  </si>
  <si>
    <t>ESCRITORIO</t>
  </si>
  <si>
    <t>LAP</t>
  </si>
  <si>
    <t>COMPUTADORA</t>
  </si>
  <si>
    <t>SCANER</t>
  </si>
  <si>
    <t>FOTOCOPIADORA</t>
  </si>
  <si>
    <t>HP 1102</t>
  </si>
  <si>
    <t>SAYAVANS</t>
  </si>
  <si>
    <t>CONDE</t>
  </si>
  <si>
    <t>HP M125</t>
  </si>
  <si>
    <t>HP TODO EN UNO</t>
  </si>
  <si>
    <t>TONER 83A</t>
  </si>
  <si>
    <t>HP M521</t>
  </si>
  <si>
    <t>TONER 85A</t>
  </si>
  <si>
    <t>S/OFFICE</t>
  </si>
  <si>
    <t>C/OFFICE</t>
  </si>
  <si>
    <t>C/U</t>
  </si>
  <si>
    <t>C/IVA</t>
  </si>
  <si>
    <t>LENOVO TODO EN UNO</t>
  </si>
  <si>
    <t>IMPRESORA</t>
  </si>
  <si>
    <t>MONTO ANTERIOR</t>
  </si>
  <si>
    <t>MONTO ACTUAL</t>
  </si>
  <si>
    <t xml:space="preserve">HP TODO EN UNO 19" </t>
  </si>
  <si>
    <t>P/U</t>
  </si>
  <si>
    <t>IVA</t>
  </si>
  <si>
    <t>TOTAL</t>
  </si>
  <si>
    <t>PROVEEDOR</t>
  </si>
  <si>
    <t>SAYAVAN´S</t>
  </si>
  <si>
    <t>COTIZACIÓN ACTUALIZADA 05 DE AGOSTO 2016</t>
  </si>
  <si>
    <t>LAPTOP</t>
  </si>
  <si>
    <t>DESCRPCIÓN</t>
  </si>
  <si>
    <t>HP I3</t>
  </si>
  <si>
    <t>ESCANER</t>
  </si>
  <si>
    <t>FUJITSU 7180</t>
  </si>
  <si>
    <t>ALLIN ONE ACER 19.5"</t>
  </si>
  <si>
    <t>HP 14-AC101LA, INTEL</t>
  </si>
  <si>
    <t>FUJITSU 7160</t>
  </si>
  <si>
    <t>XEXOX 3615</t>
  </si>
  <si>
    <t>CONSUMIBLE</t>
  </si>
  <si>
    <t>EQUIPO SOLICITADO POR LAS AREAS</t>
  </si>
  <si>
    <t>NO CUENTAN CON PRESUPUESTO</t>
  </si>
  <si>
    <t>PRESUPUESTO INSUFICIENTE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</si>
</sst>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gray0625"/>
    </fill>
    <fill>
      <patternFill patternType="solid">
        <fgColor auto="1"/>
        <bgColor indexed="64"/>
      </patternFill>
    </fill>
    <fill>
      <patternFill patternType="gray0625">
        <bgColor theme="0"/>
      </patternFill>
    </fill>
  </fills>
  <borders count="20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4" fontId="3" fillId="0" borderId="9" xfId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44" fontId="2" fillId="2" borderId="0" xfId="0" applyNumberFormat="1" applyFont="1" applyFill="1"/>
    <xf numFmtId="44" fontId="3" fillId="0" borderId="0" xfId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7" xfId="0" applyNumberFormat="1" applyFont="1" applyFill="1" applyBorder="1" applyAlignment="1">
      <alignment horizontal="center"/>
    </xf>
    <xf numFmtId="0" fontId="3" fillId="0" borderId="6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1" applyNumberFormat="1" applyFont="1" applyBorder="1" applyAlignment="1">
      <alignment horizontal="center"/>
    </xf>
    <xf numFmtId="0" fontId="5" fillId="0" borderId="12" xfId="1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NumberFormat="1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NumberFormat="1" applyFont="1" applyFill="1" applyBorder="1" applyAlignment="1">
      <alignment horizontal="center"/>
    </xf>
    <xf numFmtId="0" fontId="3" fillId="3" borderId="7" xfId="0" applyNumberFormat="1" applyFont="1" applyFill="1" applyBorder="1" applyAlignment="1">
      <alignment horizontal="center"/>
    </xf>
    <xf numFmtId="0" fontId="3" fillId="3" borderId="6" xfId="1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44" fontId="3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0" borderId="13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44" fontId="3" fillId="5" borderId="6" xfId="0" applyNumberFormat="1" applyFont="1" applyFill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6" fillId="3" borderId="6" xfId="0" applyNumberFormat="1" applyFont="1" applyFill="1" applyBorder="1" applyAlignment="1">
      <alignment horizontal="center"/>
    </xf>
    <xf numFmtId="0" fontId="6" fillId="3" borderId="7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44" fontId="0" fillId="0" borderId="0" xfId="0" applyNumberFormat="1"/>
    <xf numFmtId="44" fontId="0" fillId="2" borderId="0" xfId="0" applyNumberFormat="1" applyFill="1"/>
    <xf numFmtId="0" fontId="5" fillId="2" borderId="5" xfId="0" applyFont="1" applyFill="1" applyBorder="1" applyAlignment="1">
      <alignment horizontal="center" vertical="center"/>
    </xf>
    <xf numFmtId="44" fontId="3" fillId="3" borderId="5" xfId="1" applyFont="1" applyFill="1" applyBorder="1"/>
    <xf numFmtId="0" fontId="7" fillId="0" borderId="6" xfId="0" applyFont="1" applyBorder="1" applyAlignment="1">
      <alignment horizontal="center" vertical="center"/>
    </xf>
    <xf numFmtId="0" fontId="0" fillId="0" borderId="6" xfId="0" applyBorder="1"/>
    <xf numFmtId="44" fontId="3" fillId="0" borderId="5" xfId="1" applyFont="1" applyBorder="1"/>
    <xf numFmtId="44" fontId="0" fillId="0" borderId="6" xfId="0" applyNumberFormat="1" applyBorder="1"/>
    <xf numFmtId="44" fontId="6" fillId="3" borderId="5" xfId="1" applyFont="1" applyFill="1" applyBorder="1"/>
    <xf numFmtId="44" fontId="3" fillId="0" borderId="5" xfId="1" applyFont="1" applyFill="1" applyBorder="1"/>
    <xf numFmtId="44" fontId="3" fillId="0" borderId="6" xfId="1" applyFont="1" applyFill="1" applyBorder="1"/>
    <xf numFmtId="44" fontId="3" fillId="0" borderId="6" xfId="1" applyFont="1" applyBorder="1"/>
    <xf numFmtId="44" fontId="3" fillId="3" borderId="6" xfId="1" applyFont="1" applyFill="1" applyBorder="1"/>
    <xf numFmtId="44" fontId="8" fillId="0" borderId="6" xfId="1" applyFont="1" applyBorder="1"/>
    <xf numFmtId="44" fontId="6" fillId="0" borderId="6" xfId="1" applyFont="1" applyBorder="1"/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/>
    </xf>
    <xf numFmtId="44" fontId="2" fillId="3" borderId="0" xfId="0" applyNumberFormat="1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7" fillId="8" borderId="0" xfId="0" applyFont="1" applyFill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15" fillId="9" borderId="6" xfId="1" applyNumberFormat="1" applyFont="1" applyFill="1" applyBorder="1" applyAlignment="1">
      <alignment horizontal="center"/>
    </xf>
    <xf numFmtId="0" fontId="8" fillId="3" borderId="6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15" fillId="10" borderId="6" xfId="1" applyNumberFormat="1" applyFont="1" applyFill="1" applyBorder="1" applyAlignment="1">
      <alignment horizontal="center"/>
    </xf>
    <xf numFmtId="0" fontId="15" fillId="10" borderId="7" xfId="0" applyNumberFormat="1" applyFont="1" applyFill="1" applyBorder="1" applyAlignment="1">
      <alignment horizontal="center"/>
    </xf>
    <xf numFmtId="44" fontId="14" fillId="10" borderId="5" xfId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6" xfId="1" applyNumberFormat="1" applyFont="1" applyFill="1" applyBorder="1" applyAlignment="1">
      <alignment horizontal="center"/>
    </xf>
    <xf numFmtId="44" fontId="15" fillId="0" borderId="0" xfId="1" applyFont="1" applyAlignment="1">
      <alignment horizontal="center"/>
    </xf>
    <xf numFmtId="0" fontId="3" fillId="9" borderId="6" xfId="1" applyNumberFormat="1" applyFont="1" applyFill="1" applyBorder="1" applyAlignment="1">
      <alignment horizontal="center"/>
    </xf>
    <xf numFmtId="0" fontId="3" fillId="9" borderId="7" xfId="0" applyNumberFormat="1" applyFont="1" applyFill="1" applyBorder="1" applyAlignment="1">
      <alignment horizontal="center"/>
    </xf>
    <xf numFmtId="44" fontId="3" fillId="9" borderId="5" xfId="1" applyFont="1" applyFill="1" applyBorder="1"/>
    <xf numFmtId="0" fontId="15" fillId="9" borderId="5" xfId="0" applyFont="1" applyFill="1" applyBorder="1" applyAlignment="1">
      <alignment horizontal="center"/>
    </xf>
    <xf numFmtId="0" fontId="5" fillId="9" borderId="6" xfId="1" applyNumberFormat="1" applyFont="1" applyFill="1" applyBorder="1" applyAlignment="1">
      <alignment horizontal="center"/>
    </xf>
    <xf numFmtId="0" fontId="5" fillId="9" borderId="7" xfId="0" applyNumberFormat="1" applyFont="1" applyFill="1" applyBorder="1" applyAlignment="1">
      <alignment horizontal="center"/>
    </xf>
    <xf numFmtId="44" fontId="5" fillId="9" borderId="5" xfId="1" applyFont="1" applyFill="1" applyBorder="1"/>
    <xf numFmtId="0" fontId="5" fillId="9" borderId="6" xfId="0" applyNumberFormat="1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6" xfId="0" applyNumberFormat="1" applyFont="1" applyFill="1" applyBorder="1" applyAlignment="1">
      <alignment horizontal="center"/>
    </xf>
    <xf numFmtId="0" fontId="8" fillId="8" borderId="7" xfId="0" applyNumberFormat="1" applyFont="1" applyFill="1" applyBorder="1" applyAlignment="1">
      <alignment horizontal="center"/>
    </xf>
    <xf numFmtId="44" fontId="8" fillId="8" borderId="5" xfId="1" applyFont="1" applyFill="1" applyBorder="1"/>
    <xf numFmtId="0" fontId="6" fillId="8" borderId="6" xfId="0" applyNumberFormat="1" applyFont="1" applyFill="1" applyBorder="1" applyAlignment="1">
      <alignment horizontal="center"/>
    </xf>
    <xf numFmtId="0" fontId="6" fillId="8" borderId="7" xfId="0" applyNumberFormat="1" applyFont="1" applyFill="1" applyBorder="1" applyAlignment="1">
      <alignment horizontal="center"/>
    </xf>
    <xf numFmtId="44" fontId="3" fillId="8" borderId="5" xfId="1" applyFont="1" applyFill="1" applyBorder="1"/>
    <xf numFmtId="0" fontId="3" fillId="8" borderId="6" xfId="0" applyNumberFormat="1" applyFont="1" applyFill="1" applyBorder="1" applyAlignment="1">
      <alignment horizontal="center"/>
    </xf>
    <xf numFmtId="0" fontId="8" fillId="11" borderId="5" xfId="0" applyFont="1" applyFill="1" applyBorder="1" applyAlignment="1">
      <alignment horizontal="center"/>
    </xf>
    <xf numFmtId="0" fontId="8" fillId="11" borderId="6" xfId="0" applyNumberFormat="1" applyFont="1" applyFill="1" applyBorder="1" applyAlignment="1">
      <alignment horizontal="center"/>
    </xf>
    <xf numFmtId="0" fontId="6" fillId="11" borderId="6" xfId="0" applyNumberFormat="1" applyFont="1" applyFill="1" applyBorder="1" applyAlignment="1">
      <alignment horizontal="center"/>
    </xf>
    <xf numFmtId="0" fontId="6" fillId="11" borderId="7" xfId="0" applyNumberFormat="1" applyFont="1" applyFill="1" applyBorder="1" applyAlignment="1">
      <alignment horizontal="center"/>
    </xf>
    <xf numFmtId="44" fontId="14" fillId="11" borderId="5" xfId="1" applyFont="1" applyFill="1" applyBorder="1"/>
    <xf numFmtId="0" fontId="5" fillId="8" borderId="5" xfId="0" applyFont="1" applyFill="1" applyBorder="1" applyAlignment="1">
      <alignment horizontal="center"/>
    </xf>
    <xf numFmtId="0" fontId="15" fillId="8" borderId="6" xfId="1" applyNumberFormat="1" applyFont="1" applyFill="1" applyBorder="1" applyAlignment="1">
      <alignment horizontal="center"/>
    </xf>
    <xf numFmtId="0" fontId="14" fillId="8" borderId="6" xfId="1" applyNumberFormat="1" applyFont="1" applyFill="1" applyBorder="1" applyAlignment="1">
      <alignment horizontal="center"/>
    </xf>
    <xf numFmtId="0" fontId="14" fillId="8" borderId="7" xfId="0" applyNumberFormat="1" applyFont="1" applyFill="1" applyBorder="1" applyAlignment="1">
      <alignment horizontal="center"/>
    </xf>
    <xf numFmtId="44" fontId="15" fillId="8" borderId="5" xfId="1" applyFont="1" applyFill="1" applyBorder="1"/>
    <xf numFmtId="0" fontId="3" fillId="0" borderId="0" xfId="0" applyFont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ustin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 prstMaterial="metal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101"/>
  <sheetViews>
    <sheetView tabSelected="1" zoomScale="105" zoomScaleNormal="105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M60" sqref="M60"/>
    </sheetView>
  </sheetViews>
  <sheetFormatPr baseColWidth="10" defaultRowHeight="15" x14ac:dyDescent="0.25"/>
  <cols>
    <col min="1" max="1" width="15.5703125" customWidth="1"/>
    <col min="2" max="2" width="15" style="1" customWidth="1"/>
    <col min="3" max="3" width="9.85546875" style="1" customWidth="1"/>
    <col min="4" max="4" width="10.42578125" style="15" customWidth="1"/>
    <col min="5" max="5" width="10.28515625" style="1" customWidth="1"/>
    <col min="6" max="6" width="9.5703125" style="1" customWidth="1"/>
    <col min="7" max="7" width="12.7109375" style="1" customWidth="1"/>
    <col min="8" max="8" width="8.85546875" style="1" customWidth="1"/>
    <col min="9" max="9" width="9.140625" style="1" customWidth="1"/>
    <col min="10" max="10" width="12.7109375" style="1" customWidth="1"/>
    <col min="11" max="11" width="13.85546875" customWidth="1"/>
    <col min="12" max="12" width="11.28515625" style="37" customWidth="1"/>
    <col min="13" max="13" width="8.5703125" style="37" customWidth="1"/>
    <col min="14" max="14" width="14.140625" customWidth="1"/>
  </cols>
  <sheetData>
    <row r="1" spans="2:14" x14ac:dyDescent="0.25">
      <c r="B1" s="15"/>
      <c r="C1" s="15"/>
      <c r="E1" s="15"/>
      <c r="F1" s="15"/>
      <c r="G1" s="15"/>
      <c r="H1" s="15"/>
      <c r="I1" s="15"/>
      <c r="J1" s="15"/>
    </row>
    <row r="2" spans="2:14" x14ac:dyDescent="0.25">
      <c r="B2" s="15"/>
      <c r="C2" s="15"/>
      <c r="E2" s="15"/>
      <c r="F2" s="15"/>
      <c r="G2" s="15"/>
      <c r="H2" s="15"/>
      <c r="I2" s="15"/>
      <c r="J2" s="15"/>
    </row>
    <row r="3" spans="2:14" ht="15.75" x14ac:dyDescent="0.25">
      <c r="B3" s="111" t="s">
        <v>88</v>
      </c>
      <c r="C3" s="111"/>
      <c r="D3" s="111"/>
      <c r="E3" s="111"/>
      <c r="F3" s="111"/>
      <c r="G3" s="111"/>
      <c r="H3" s="111"/>
      <c r="I3" s="111"/>
      <c r="J3" s="111"/>
    </row>
    <row r="4" spans="2:14" ht="15.75" thickBot="1" x14ac:dyDescent="0.3">
      <c r="B4" s="112" t="s">
        <v>0</v>
      </c>
      <c r="C4" s="112"/>
      <c r="D4" s="112"/>
      <c r="E4" s="112"/>
      <c r="F4" s="112"/>
      <c r="G4" s="112"/>
      <c r="H4" s="112"/>
      <c r="I4" s="112"/>
      <c r="J4" s="112"/>
    </row>
    <row r="5" spans="2:14" ht="16.5" thickTop="1" thickBot="1" x14ac:dyDescent="0.3">
      <c r="B5" s="113" t="s">
        <v>1</v>
      </c>
      <c r="C5" s="117" t="s">
        <v>45</v>
      </c>
      <c r="D5" s="118"/>
      <c r="E5" s="114" t="s">
        <v>47</v>
      </c>
      <c r="F5" s="114"/>
      <c r="G5" s="114"/>
      <c r="H5" s="115" t="s">
        <v>53</v>
      </c>
      <c r="I5" s="116"/>
      <c r="J5" s="119" t="s">
        <v>54</v>
      </c>
      <c r="L5" s="70"/>
    </row>
    <row r="6" spans="2:14" ht="16.5" thickTop="1" thickBot="1" x14ac:dyDescent="0.3">
      <c r="B6" s="113"/>
      <c r="C6" s="25" t="s">
        <v>50</v>
      </c>
      <c r="D6" s="25" t="s">
        <v>51</v>
      </c>
      <c r="E6" s="25" t="s">
        <v>49</v>
      </c>
      <c r="F6" s="25" t="s">
        <v>46</v>
      </c>
      <c r="G6" s="25" t="s">
        <v>48</v>
      </c>
      <c r="H6" s="25" t="s">
        <v>49</v>
      </c>
      <c r="I6" s="25" t="s">
        <v>46</v>
      </c>
      <c r="J6" s="120"/>
      <c r="K6" s="40" t="s">
        <v>69</v>
      </c>
      <c r="L6" s="53" t="s">
        <v>52</v>
      </c>
      <c r="M6" s="53" t="s">
        <v>68</v>
      </c>
      <c r="N6" s="54" t="s">
        <v>70</v>
      </c>
    </row>
    <row r="7" spans="2:14" ht="15.75" thickTop="1" x14ac:dyDescent="0.25">
      <c r="B7" s="18" t="s">
        <v>2</v>
      </c>
      <c r="C7" s="19"/>
      <c r="D7" s="19"/>
      <c r="E7" s="19"/>
      <c r="F7" s="19"/>
      <c r="G7" s="19"/>
      <c r="H7" s="19"/>
      <c r="I7" s="19"/>
      <c r="J7" s="20"/>
      <c r="K7" s="41">
        <v>0</v>
      </c>
      <c r="L7" s="42"/>
      <c r="M7" s="42"/>
      <c r="N7" s="43"/>
    </row>
    <row r="8" spans="2:14" x14ac:dyDescent="0.25">
      <c r="B8" s="2" t="s">
        <v>3</v>
      </c>
      <c r="C8" s="11">
        <v>1</v>
      </c>
      <c r="D8" s="11"/>
      <c r="E8" s="11">
        <v>2</v>
      </c>
      <c r="F8" s="11">
        <v>1</v>
      </c>
      <c r="G8" s="11"/>
      <c r="H8" s="11">
        <v>1</v>
      </c>
      <c r="I8" s="11"/>
      <c r="J8" s="12">
        <v>1</v>
      </c>
      <c r="K8" s="44">
        <v>131080</v>
      </c>
      <c r="L8" s="42">
        <v>1</v>
      </c>
      <c r="M8" s="42">
        <v>1</v>
      </c>
      <c r="N8" s="45">
        <f>K8-14750</f>
        <v>116330</v>
      </c>
    </row>
    <row r="9" spans="2:14" x14ac:dyDescent="0.25">
      <c r="B9" s="72" t="s">
        <v>4</v>
      </c>
      <c r="C9" s="90"/>
      <c r="D9" s="90">
        <v>2</v>
      </c>
      <c r="E9" s="90"/>
      <c r="F9" s="90"/>
      <c r="G9" s="90"/>
      <c r="H9" s="90">
        <v>1</v>
      </c>
      <c r="I9" s="90"/>
      <c r="J9" s="88"/>
      <c r="K9" s="89">
        <v>40000</v>
      </c>
      <c r="L9" s="42">
        <v>1</v>
      </c>
      <c r="M9" s="42">
        <v>1</v>
      </c>
      <c r="N9" s="45">
        <f>K9-14750</f>
        <v>25250</v>
      </c>
    </row>
    <row r="10" spans="2:14" x14ac:dyDescent="0.25">
      <c r="B10" s="71" t="s">
        <v>5</v>
      </c>
      <c r="C10" s="74"/>
      <c r="D10" s="35"/>
      <c r="E10" s="35"/>
      <c r="F10" s="35"/>
      <c r="G10" s="35"/>
      <c r="H10" s="35"/>
      <c r="I10" s="35"/>
      <c r="J10" s="36"/>
      <c r="K10" s="46">
        <v>12269</v>
      </c>
      <c r="L10" s="42">
        <v>1</v>
      </c>
      <c r="M10" s="42"/>
      <c r="N10" s="45">
        <f>K10-12150</f>
        <v>119</v>
      </c>
    </row>
    <row r="11" spans="2:14" x14ac:dyDescent="0.25">
      <c r="B11" s="72" t="s">
        <v>6</v>
      </c>
      <c r="C11" s="90"/>
      <c r="D11" s="90"/>
      <c r="E11" s="90"/>
      <c r="F11" s="90"/>
      <c r="G11" s="90">
        <v>1</v>
      </c>
      <c r="H11" s="90"/>
      <c r="I11" s="90"/>
      <c r="J11" s="88"/>
      <c r="K11" s="89">
        <v>20000</v>
      </c>
      <c r="L11" s="42">
        <v>1</v>
      </c>
      <c r="M11" s="42">
        <v>1</v>
      </c>
      <c r="N11" s="45">
        <f t="shared" ref="N11:N22" si="0">K11-14750</f>
        <v>5250</v>
      </c>
    </row>
    <row r="12" spans="2:14" x14ac:dyDescent="0.25">
      <c r="B12" s="2" t="s">
        <v>7</v>
      </c>
      <c r="C12" s="11"/>
      <c r="D12" s="11"/>
      <c r="E12" s="11"/>
      <c r="F12" s="11"/>
      <c r="G12" s="11">
        <v>1</v>
      </c>
      <c r="H12" s="11"/>
      <c r="I12" s="11"/>
      <c r="J12" s="12"/>
      <c r="K12" s="44">
        <v>40269</v>
      </c>
      <c r="L12" s="42">
        <v>1</v>
      </c>
      <c r="M12" s="42">
        <v>1</v>
      </c>
      <c r="N12" s="45">
        <f t="shared" si="0"/>
        <v>25519</v>
      </c>
    </row>
    <row r="13" spans="2:14" x14ac:dyDescent="0.25">
      <c r="B13" s="72" t="s">
        <v>8</v>
      </c>
      <c r="C13" s="90"/>
      <c r="D13" s="90"/>
      <c r="E13" s="90"/>
      <c r="F13" s="90"/>
      <c r="G13" s="90">
        <v>1</v>
      </c>
      <c r="H13" s="90">
        <v>1</v>
      </c>
      <c r="I13" s="90"/>
      <c r="J13" s="88"/>
      <c r="K13" s="89">
        <v>35000</v>
      </c>
      <c r="L13" s="42">
        <v>1</v>
      </c>
      <c r="M13" s="42">
        <v>1</v>
      </c>
      <c r="N13" s="45">
        <f t="shared" si="0"/>
        <v>20250</v>
      </c>
    </row>
    <row r="14" spans="2:14" x14ac:dyDescent="0.25">
      <c r="B14" s="2" t="s">
        <v>9</v>
      </c>
      <c r="C14" s="11"/>
      <c r="D14" s="11"/>
      <c r="E14" s="11"/>
      <c r="F14" s="11"/>
      <c r="G14" s="11"/>
      <c r="H14" s="11"/>
      <c r="I14" s="11"/>
      <c r="J14" s="12"/>
      <c r="K14" s="44">
        <v>15769</v>
      </c>
      <c r="L14" s="42">
        <v>1</v>
      </c>
      <c r="M14" s="42">
        <v>1</v>
      </c>
      <c r="N14" s="45">
        <f t="shared" si="0"/>
        <v>1019</v>
      </c>
    </row>
    <row r="15" spans="2:14" x14ac:dyDescent="0.25">
      <c r="B15" s="2" t="s">
        <v>10</v>
      </c>
      <c r="C15" s="11">
        <v>1</v>
      </c>
      <c r="D15" s="11"/>
      <c r="E15" s="11"/>
      <c r="F15" s="11"/>
      <c r="G15" s="11">
        <v>1</v>
      </c>
      <c r="H15" s="11"/>
      <c r="I15" s="11"/>
      <c r="J15" s="12"/>
      <c r="K15" s="44">
        <v>50000</v>
      </c>
      <c r="L15" s="42">
        <v>1</v>
      </c>
      <c r="M15" s="42">
        <v>1</v>
      </c>
      <c r="N15" s="45">
        <f t="shared" si="0"/>
        <v>35250</v>
      </c>
    </row>
    <row r="16" spans="2:14" x14ac:dyDescent="0.25">
      <c r="B16" s="91" t="s">
        <v>11</v>
      </c>
      <c r="C16" s="92"/>
      <c r="D16" s="92">
        <v>1</v>
      </c>
      <c r="E16" s="92"/>
      <c r="F16" s="92"/>
      <c r="G16" s="92"/>
      <c r="H16" s="92"/>
      <c r="I16" s="92"/>
      <c r="J16" s="93"/>
      <c r="K16" s="94">
        <v>35491</v>
      </c>
      <c r="L16" s="42">
        <v>1</v>
      </c>
      <c r="M16" s="42">
        <v>1</v>
      </c>
      <c r="N16" s="45">
        <f>K16-14750</f>
        <v>20741</v>
      </c>
    </row>
    <row r="17" spans="2:14" x14ac:dyDescent="0.25">
      <c r="B17" s="2" t="s">
        <v>12</v>
      </c>
      <c r="C17" s="11">
        <v>1</v>
      </c>
      <c r="D17" s="11"/>
      <c r="E17" s="11"/>
      <c r="F17" s="11"/>
      <c r="G17" s="11"/>
      <c r="H17" s="11"/>
      <c r="I17" s="11"/>
      <c r="J17" s="12"/>
      <c r="K17" s="44">
        <v>58000</v>
      </c>
      <c r="L17" s="42">
        <v>1</v>
      </c>
      <c r="M17" s="42">
        <v>1</v>
      </c>
      <c r="N17" s="45">
        <f t="shared" si="0"/>
        <v>43250</v>
      </c>
    </row>
    <row r="18" spans="2:14" x14ac:dyDescent="0.25">
      <c r="B18" s="91" t="s">
        <v>13</v>
      </c>
      <c r="C18" s="95"/>
      <c r="D18" s="95"/>
      <c r="E18" s="95"/>
      <c r="F18" s="95"/>
      <c r="G18" s="98">
        <v>1</v>
      </c>
      <c r="H18" s="95"/>
      <c r="I18" s="95"/>
      <c r="J18" s="96"/>
      <c r="K18" s="97">
        <v>45000</v>
      </c>
      <c r="L18" s="42"/>
      <c r="M18" s="42"/>
      <c r="N18" s="45">
        <v>0</v>
      </c>
    </row>
    <row r="19" spans="2:14" x14ac:dyDescent="0.25">
      <c r="B19" s="91" t="s">
        <v>14</v>
      </c>
      <c r="C19" s="95"/>
      <c r="D19" s="95"/>
      <c r="E19" s="95"/>
      <c r="F19" s="95"/>
      <c r="G19" s="95"/>
      <c r="H19" s="95"/>
      <c r="I19" s="95"/>
      <c r="J19" s="96"/>
      <c r="K19" s="94">
        <v>13500</v>
      </c>
      <c r="L19" s="42">
        <v>1</v>
      </c>
      <c r="M19" s="42">
        <v>1</v>
      </c>
      <c r="N19" s="45">
        <v>0</v>
      </c>
    </row>
    <row r="20" spans="2:14" x14ac:dyDescent="0.25">
      <c r="B20" s="99" t="s">
        <v>15</v>
      </c>
      <c r="C20" s="100"/>
      <c r="D20" s="101"/>
      <c r="E20" s="101"/>
      <c r="F20" s="101"/>
      <c r="G20" s="100">
        <v>1</v>
      </c>
      <c r="H20" s="101"/>
      <c r="I20" s="101"/>
      <c r="J20" s="102"/>
      <c r="K20" s="103">
        <v>8000</v>
      </c>
      <c r="L20" s="42">
        <v>1</v>
      </c>
      <c r="M20" s="42">
        <v>1</v>
      </c>
      <c r="N20" s="45">
        <v>0</v>
      </c>
    </row>
    <row r="21" spans="2:14" x14ac:dyDescent="0.25">
      <c r="B21" s="2" t="s">
        <v>16</v>
      </c>
      <c r="C21" s="11"/>
      <c r="D21" s="11">
        <v>1</v>
      </c>
      <c r="E21" s="11">
        <v>1</v>
      </c>
      <c r="F21" s="11"/>
      <c r="G21" s="11"/>
      <c r="H21" s="11"/>
      <c r="I21" s="11"/>
      <c r="J21" s="12"/>
      <c r="K21" s="44">
        <v>50000</v>
      </c>
      <c r="L21" s="42">
        <v>1</v>
      </c>
      <c r="M21" s="42">
        <v>1</v>
      </c>
      <c r="N21" s="45">
        <f t="shared" si="0"/>
        <v>35250</v>
      </c>
    </row>
    <row r="22" spans="2:14" x14ac:dyDescent="0.25">
      <c r="B22" s="2" t="s">
        <v>17</v>
      </c>
      <c r="C22" s="11"/>
      <c r="D22" s="11"/>
      <c r="E22" s="11"/>
      <c r="F22" s="11"/>
      <c r="G22" s="11"/>
      <c r="H22" s="11"/>
      <c r="I22" s="11"/>
      <c r="J22" s="13"/>
      <c r="K22" s="44">
        <v>21000</v>
      </c>
      <c r="L22" s="42">
        <v>1</v>
      </c>
      <c r="M22" s="42">
        <v>1</v>
      </c>
      <c r="N22" s="45">
        <f t="shared" si="0"/>
        <v>6250</v>
      </c>
    </row>
    <row r="23" spans="2:14" x14ac:dyDescent="0.25">
      <c r="B23" s="2" t="s">
        <v>18</v>
      </c>
      <c r="C23" s="11"/>
      <c r="D23" s="11"/>
      <c r="E23" s="11"/>
      <c r="F23" s="11"/>
      <c r="G23" s="11"/>
      <c r="H23" s="11"/>
      <c r="I23" s="11"/>
      <c r="J23" s="12"/>
      <c r="K23" s="47">
        <v>32311</v>
      </c>
      <c r="L23" s="42"/>
      <c r="M23" s="42"/>
      <c r="N23" s="48">
        <v>32311</v>
      </c>
    </row>
    <row r="24" spans="2:14" x14ac:dyDescent="0.25">
      <c r="B24" s="2" t="s">
        <v>19</v>
      </c>
      <c r="C24" s="11"/>
      <c r="D24" s="11"/>
      <c r="E24" s="11"/>
      <c r="F24" s="11"/>
      <c r="G24" s="11"/>
      <c r="H24" s="11"/>
      <c r="I24" s="11"/>
      <c r="J24" s="12"/>
      <c r="K24" s="44">
        <v>110996</v>
      </c>
      <c r="L24" s="42"/>
      <c r="M24" s="42"/>
      <c r="N24" s="49">
        <v>110996</v>
      </c>
    </row>
    <row r="25" spans="2:14" x14ac:dyDescent="0.25">
      <c r="B25" s="2" t="s">
        <v>20</v>
      </c>
      <c r="C25" s="11">
        <v>3</v>
      </c>
      <c r="D25" s="11"/>
      <c r="E25" s="11">
        <v>1</v>
      </c>
      <c r="F25" s="11">
        <v>1</v>
      </c>
      <c r="G25" s="11"/>
      <c r="H25" s="11"/>
      <c r="I25" s="11"/>
      <c r="J25" s="12"/>
      <c r="K25" s="44">
        <v>131000</v>
      </c>
      <c r="L25" s="42"/>
      <c r="M25" s="42"/>
      <c r="N25" s="49">
        <v>149000</v>
      </c>
    </row>
    <row r="26" spans="2:14" x14ac:dyDescent="0.25">
      <c r="B26" s="72" t="s">
        <v>21</v>
      </c>
      <c r="C26" s="90">
        <v>1</v>
      </c>
      <c r="D26" s="90"/>
      <c r="E26" s="90">
        <v>1</v>
      </c>
      <c r="F26" s="90"/>
      <c r="G26" s="90">
        <v>1</v>
      </c>
      <c r="H26" s="90"/>
      <c r="I26" s="90"/>
      <c r="J26" s="88"/>
      <c r="K26" s="89">
        <v>30000</v>
      </c>
      <c r="L26" s="42"/>
      <c r="M26" s="42"/>
      <c r="N26" s="49">
        <v>30000</v>
      </c>
    </row>
    <row r="27" spans="2:14" x14ac:dyDescent="0.25">
      <c r="B27" s="21" t="s">
        <v>22</v>
      </c>
      <c r="C27" s="22">
        <v>1</v>
      </c>
      <c r="D27" s="22"/>
      <c r="E27" s="22"/>
      <c r="F27" s="22"/>
      <c r="G27" s="22">
        <v>1</v>
      </c>
      <c r="H27" s="22"/>
      <c r="I27" s="22"/>
      <c r="J27" s="23"/>
      <c r="K27" s="41">
        <v>0</v>
      </c>
      <c r="L27" s="42"/>
      <c r="M27" s="42"/>
      <c r="N27" s="50">
        <v>0</v>
      </c>
    </row>
    <row r="28" spans="2:14" x14ac:dyDescent="0.25">
      <c r="B28" s="2" t="s">
        <v>23</v>
      </c>
      <c r="C28" s="14"/>
      <c r="D28" s="14"/>
      <c r="E28" s="14"/>
      <c r="F28" s="11"/>
      <c r="G28" s="11"/>
      <c r="H28" s="11"/>
      <c r="I28" s="11"/>
      <c r="J28" s="12"/>
      <c r="K28" s="44">
        <v>30000</v>
      </c>
      <c r="L28" s="42"/>
      <c r="M28" s="42"/>
      <c r="N28" s="49">
        <v>30000</v>
      </c>
    </row>
    <row r="29" spans="2:14" x14ac:dyDescent="0.25">
      <c r="B29" s="21" t="s">
        <v>24</v>
      </c>
      <c r="C29" s="24"/>
      <c r="D29" s="24"/>
      <c r="E29" s="24"/>
      <c r="F29" s="24"/>
      <c r="G29" s="24"/>
      <c r="H29" s="24"/>
      <c r="I29" s="24"/>
      <c r="J29" s="23"/>
      <c r="K29" s="41">
        <v>0</v>
      </c>
      <c r="L29" s="42"/>
      <c r="M29" s="42"/>
      <c r="N29" s="50">
        <v>0</v>
      </c>
    </row>
    <row r="30" spans="2:14" x14ac:dyDescent="0.25">
      <c r="B30" s="2" t="s">
        <v>25</v>
      </c>
      <c r="C30" s="14">
        <v>3</v>
      </c>
      <c r="D30" s="14"/>
      <c r="E30" s="14"/>
      <c r="F30" s="14">
        <v>1</v>
      </c>
      <c r="G30" s="14"/>
      <c r="H30" s="14"/>
      <c r="I30" s="14">
        <v>1</v>
      </c>
      <c r="J30" s="12"/>
      <c r="K30" s="44">
        <v>149142</v>
      </c>
      <c r="L30" s="42"/>
      <c r="M30" s="42"/>
      <c r="N30" s="49">
        <v>149142</v>
      </c>
    </row>
    <row r="31" spans="2:14" x14ac:dyDescent="0.25">
      <c r="B31" s="2" t="s">
        <v>26</v>
      </c>
      <c r="C31" s="14">
        <v>10</v>
      </c>
      <c r="D31" s="14"/>
      <c r="E31" s="14">
        <v>4</v>
      </c>
      <c r="F31" s="14"/>
      <c r="G31" s="14">
        <v>2</v>
      </c>
      <c r="H31" s="14"/>
      <c r="I31" s="14"/>
      <c r="J31" s="12"/>
      <c r="K31" s="44">
        <v>200000</v>
      </c>
      <c r="L31" s="42"/>
      <c r="M31" s="42"/>
      <c r="N31" s="49">
        <v>200000</v>
      </c>
    </row>
    <row r="32" spans="2:14" x14ac:dyDescent="0.25">
      <c r="B32" s="2" t="s">
        <v>27</v>
      </c>
      <c r="C32" s="14">
        <v>2</v>
      </c>
      <c r="D32" s="14"/>
      <c r="E32" s="14">
        <v>1</v>
      </c>
      <c r="F32" s="14"/>
      <c r="G32" s="14"/>
      <c r="H32" s="14"/>
      <c r="I32" s="14"/>
      <c r="J32" s="12"/>
      <c r="K32" s="44">
        <v>60000</v>
      </c>
      <c r="L32" s="42"/>
      <c r="M32" s="42"/>
      <c r="N32" s="49">
        <v>60000</v>
      </c>
    </row>
    <row r="33" spans="2:14" x14ac:dyDescent="0.25">
      <c r="B33" s="2" t="s">
        <v>28</v>
      </c>
      <c r="C33" s="14">
        <v>5</v>
      </c>
      <c r="D33" s="14"/>
      <c r="E33" s="14">
        <v>2</v>
      </c>
      <c r="F33" s="14">
        <v>3</v>
      </c>
      <c r="G33" s="14"/>
      <c r="H33" s="14"/>
      <c r="I33" s="14"/>
      <c r="J33" s="12"/>
      <c r="K33" s="44">
        <v>100000</v>
      </c>
      <c r="L33" s="42"/>
      <c r="M33" s="42"/>
      <c r="N33" s="49">
        <v>100000</v>
      </c>
    </row>
    <row r="34" spans="2:14" x14ac:dyDescent="0.25">
      <c r="B34" s="72" t="s">
        <v>29</v>
      </c>
      <c r="C34" s="87">
        <v>10</v>
      </c>
      <c r="D34" s="87"/>
      <c r="E34" s="87">
        <v>5</v>
      </c>
      <c r="F34" s="87"/>
      <c r="G34" s="87"/>
      <c r="H34" s="87">
        <v>5</v>
      </c>
      <c r="I34" s="87"/>
      <c r="J34" s="88"/>
      <c r="K34" s="89">
        <v>110000</v>
      </c>
      <c r="L34" s="42"/>
      <c r="M34" s="42"/>
      <c r="N34" s="49">
        <v>110000</v>
      </c>
    </row>
    <row r="35" spans="2:14" x14ac:dyDescent="0.25">
      <c r="B35" s="2" t="s">
        <v>30</v>
      </c>
      <c r="C35" s="14"/>
      <c r="D35" s="14"/>
      <c r="E35" s="14"/>
      <c r="F35" s="14"/>
      <c r="G35" s="14"/>
      <c r="H35" s="14"/>
      <c r="I35" s="14"/>
      <c r="J35" s="12"/>
      <c r="K35" s="44">
        <v>7000</v>
      </c>
      <c r="L35" s="42"/>
      <c r="M35" s="42"/>
      <c r="N35" s="49">
        <v>7000</v>
      </c>
    </row>
    <row r="36" spans="2:14" x14ac:dyDescent="0.25">
      <c r="B36" s="2" t="s">
        <v>31</v>
      </c>
      <c r="C36" s="14">
        <v>1</v>
      </c>
      <c r="D36" s="14"/>
      <c r="E36" s="14">
        <v>1</v>
      </c>
      <c r="F36" s="14"/>
      <c r="G36" s="14"/>
      <c r="H36" s="14"/>
      <c r="I36" s="14"/>
      <c r="J36" s="12"/>
      <c r="K36" s="44">
        <v>85275</v>
      </c>
      <c r="L36" s="42"/>
      <c r="M36" s="42"/>
      <c r="N36" s="49">
        <v>85275</v>
      </c>
    </row>
    <row r="37" spans="2:14" x14ac:dyDescent="0.25">
      <c r="B37" s="72" t="s">
        <v>32</v>
      </c>
      <c r="C37" s="87">
        <v>3</v>
      </c>
      <c r="D37" s="87"/>
      <c r="E37" s="87"/>
      <c r="F37" s="87"/>
      <c r="G37" s="87">
        <v>3</v>
      </c>
      <c r="H37" s="87">
        <v>1</v>
      </c>
      <c r="I37" s="87"/>
      <c r="J37" s="88"/>
      <c r="K37" s="89">
        <v>71500</v>
      </c>
      <c r="L37" s="42"/>
      <c r="M37" s="42"/>
      <c r="N37" s="49">
        <v>71500</v>
      </c>
    </row>
    <row r="38" spans="2:14" x14ac:dyDescent="0.25">
      <c r="B38" s="2" t="s">
        <v>33</v>
      </c>
      <c r="C38" s="14"/>
      <c r="D38" s="14"/>
      <c r="E38" s="14"/>
      <c r="F38" s="14"/>
      <c r="G38" s="14"/>
      <c r="H38" s="14"/>
      <c r="I38" s="14"/>
      <c r="J38" s="12"/>
      <c r="K38" s="44">
        <v>28028</v>
      </c>
      <c r="L38" s="42"/>
      <c r="M38" s="42"/>
      <c r="N38" s="49">
        <v>28028</v>
      </c>
    </row>
    <row r="39" spans="2:14" x14ac:dyDescent="0.25">
      <c r="B39" s="80" t="s">
        <v>34</v>
      </c>
      <c r="C39" s="81"/>
      <c r="D39" s="81"/>
      <c r="E39" s="81">
        <v>1</v>
      </c>
      <c r="F39" s="77"/>
      <c r="G39" s="77"/>
      <c r="H39" s="77"/>
      <c r="I39" s="77"/>
      <c r="J39" s="78"/>
      <c r="K39" s="79">
        <v>5456</v>
      </c>
      <c r="L39" s="42"/>
      <c r="M39" s="42"/>
      <c r="N39" s="51">
        <v>5456</v>
      </c>
    </row>
    <row r="40" spans="2:14" x14ac:dyDescent="0.25">
      <c r="B40" s="2" t="s">
        <v>35</v>
      </c>
      <c r="C40" s="14">
        <v>1</v>
      </c>
      <c r="D40" s="14"/>
      <c r="E40" s="14"/>
      <c r="F40" s="14"/>
      <c r="G40" s="14"/>
      <c r="H40" s="14"/>
      <c r="I40" s="14"/>
      <c r="J40" s="12"/>
      <c r="K40" s="44">
        <v>89248</v>
      </c>
      <c r="L40" s="42"/>
      <c r="M40" s="42"/>
      <c r="N40" s="49">
        <v>89248</v>
      </c>
    </row>
    <row r="41" spans="2:14" x14ac:dyDescent="0.25">
      <c r="B41" s="72" t="s">
        <v>36</v>
      </c>
      <c r="C41" s="87">
        <v>1</v>
      </c>
      <c r="D41" s="87">
        <v>1</v>
      </c>
      <c r="E41" s="87"/>
      <c r="F41" s="87"/>
      <c r="G41" s="87">
        <v>1</v>
      </c>
      <c r="H41" s="87">
        <v>1</v>
      </c>
      <c r="I41" s="87"/>
      <c r="J41" s="88"/>
      <c r="K41" s="89">
        <v>30000</v>
      </c>
      <c r="L41" s="42"/>
      <c r="M41" s="42"/>
      <c r="N41" s="49">
        <v>30000</v>
      </c>
    </row>
    <row r="42" spans="2:14" x14ac:dyDescent="0.25">
      <c r="B42" s="104" t="s">
        <v>37</v>
      </c>
      <c r="C42" s="105">
        <v>2</v>
      </c>
      <c r="D42" s="106"/>
      <c r="E42" s="105">
        <v>1</v>
      </c>
      <c r="F42" s="106"/>
      <c r="G42" s="105">
        <v>1</v>
      </c>
      <c r="H42" s="106"/>
      <c r="I42" s="106"/>
      <c r="J42" s="107"/>
      <c r="K42" s="108">
        <v>40000</v>
      </c>
      <c r="L42" s="42"/>
      <c r="M42" s="42"/>
      <c r="N42" s="52">
        <v>20000</v>
      </c>
    </row>
    <row r="43" spans="2:14" x14ac:dyDescent="0.25">
      <c r="B43" s="21" t="s">
        <v>38</v>
      </c>
      <c r="C43" s="24"/>
      <c r="D43" s="24"/>
      <c r="E43" s="24"/>
      <c r="F43" s="24"/>
      <c r="G43" s="24"/>
      <c r="H43" s="24"/>
      <c r="I43" s="24"/>
      <c r="J43" s="23"/>
      <c r="K43" s="41">
        <v>0</v>
      </c>
      <c r="L43" s="42"/>
      <c r="M43" s="42"/>
      <c r="N43" s="50">
        <v>0</v>
      </c>
    </row>
    <row r="44" spans="2:14" x14ac:dyDescent="0.25">
      <c r="B44" s="72" t="s">
        <v>39</v>
      </c>
      <c r="C44" s="87">
        <v>1</v>
      </c>
      <c r="D44" s="87"/>
      <c r="E44" s="87">
        <v>1</v>
      </c>
      <c r="F44" s="87"/>
      <c r="G44" s="87">
        <v>1</v>
      </c>
      <c r="H44" s="87">
        <v>1</v>
      </c>
      <c r="I44" s="87"/>
      <c r="J44" s="88"/>
      <c r="K44" s="89">
        <v>55000</v>
      </c>
      <c r="L44" s="42"/>
      <c r="M44" s="42"/>
      <c r="N44" s="49">
        <v>55000</v>
      </c>
    </row>
    <row r="45" spans="2:14" x14ac:dyDescent="0.25">
      <c r="B45" s="2" t="s">
        <v>40</v>
      </c>
      <c r="C45" s="14"/>
      <c r="D45" s="14"/>
      <c r="E45" s="14"/>
      <c r="F45" s="14"/>
      <c r="G45" s="14"/>
      <c r="H45" s="14"/>
      <c r="I45" s="14"/>
      <c r="J45" s="12"/>
      <c r="K45" s="44">
        <v>15900</v>
      </c>
      <c r="L45" s="42"/>
      <c r="M45" s="42"/>
      <c r="N45" s="49">
        <v>15900</v>
      </c>
    </row>
    <row r="46" spans="2:14" x14ac:dyDescent="0.25">
      <c r="B46" s="2" t="s">
        <v>41</v>
      </c>
      <c r="C46" s="14">
        <v>2</v>
      </c>
      <c r="D46" s="14"/>
      <c r="E46" s="14">
        <v>1</v>
      </c>
      <c r="F46" s="14"/>
      <c r="G46" s="14"/>
      <c r="H46" s="14"/>
      <c r="I46" s="14"/>
      <c r="J46" s="12"/>
      <c r="K46" s="44">
        <v>35000</v>
      </c>
      <c r="L46" s="42"/>
      <c r="M46" s="42"/>
      <c r="N46" s="49">
        <v>35000</v>
      </c>
    </row>
    <row r="47" spans="2:14" x14ac:dyDescent="0.25">
      <c r="B47" s="2" t="s">
        <v>42</v>
      </c>
      <c r="C47" s="14"/>
      <c r="D47" s="14"/>
      <c r="E47" s="14"/>
      <c r="F47" s="14"/>
      <c r="G47" s="14">
        <v>1</v>
      </c>
      <c r="H47" s="14"/>
      <c r="I47" s="14"/>
      <c r="J47" s="12"/>
      <c r="K47" s="44">
        <v>25000</v>
      </c>
      <c r="L47" s="42"/>
      <c r="M47" s="42"/>
      <c r="N47" s="49">
        <v>25000</v>
      </c>
    </row>
    <row r="48" spans="2:14" x14ac:dyDescent="0.25">
      <c r="B48" s="72" t="s">
        <v>43</v>
      </c>
      <c r="C48" s="87">
        <v>1</v>
      </c>
      <c r="D48" s="87"/>
      <c r="E48" s="87"/>
      <c r="F48" s="87"/>
      <c r="G48" s="87">
        <v>1</v>
      </c>
      <c r="H48" s="87"/>
      <c r="I48" s="87"/>
      <c r="J48" s="88"/>
      <c r="K48" s="89">
        <v>21862</v>
      </c>
      <c r="L48" s="42"/>
      <c r="M48" s="42"/>
      <c r="N48" s="49">
        <v>21862</v>
      </c>
    </row>
    <row r="49" spans="1:14" x14ac:dyDescent="0.25">
      <c r="B49" s="86" t="s">
        <v>44</v>
      </c>
      <c r="C49" s="73">
        <v>3</v>
      </c>
      <c r="D49" s="73"/>
      <c r="E49" s="73"/>
      <c r="F49" s="73"/>
      <c r="G49" s="73">
        <v>1</v>
      </c>
      <c r="H49" s="73">
        <v>1</v>
      </c>
      <c r="I49" s="83"/>
      <c r="J49" s="84"/>
      <c r="K49" s="85">
        <v>85000</v>
      </c>
      <c r="L49" s="42"/>
      <c r="M49" s="42"/>
      <c r="N49" s="49">
        <v>85000</v>
      </c>
    </row>
    <row r="50" spans="1:14" ht="7.5" customHeight="1" x14ac:dyDescent="0.25">
      <c r="B50" s="3"/>
      <c r="C50" s="4"/>
      <c r="D50" s="4"/>
      <c r="E50" s="4"/>
      <c r="F50" s="4"/>
      <c r="G50" s="4"/>
      <c r="H50" s="4"/>
      <c r="I50" s="4"/>
      <c r="J50" s="5"/>
      <c r="K50" s="6"/>
    </row>
    <row r="51" spans="1:14" ht="15.75" thickBot="1" x14ac:dyDescent="0.3">
      <c r="B51" s="7"/>
      <c r="C51" s="17">
        <f t="shared" ref="C51:H51" si="1">SUM(C7:C50)</f>
        <v>53</v>
      </c>
      <c r="D51" s="17">
        <f>SUM(D7:D50)</f>
        <v>5</v>
      </c>
      <c r="E51" s="17">
        <f t="shared" si="1"/>
        <v>22</v>
      </c>
      <c r="F51" s="17">
        <f t="shared" si="1"/>
        <v>6</v>
      </c>
      <c r="G51" s="17">
        <f t="shared" si="1"/>
        <v>19</v>
      </c>
      <c r="H51" s="17">
        <f t="shared" si="1"/>
        <v>12</v>
      </c>
      <c r="I51" s="16">
        <f>SUM(I7:I50)</f>
        <v>1</v>
      </c>
      <c r="J51" s="28">
        <f>SUM(J7:J50)</f>
        <v>1</v>
      </c>
      <c r="K51" s="8">
        <f>SUM(K7:K50)</f>
        <v>2123096</v>
      </c>
      <c r="N51" s="60">
        <f>SUM(N8:N50)</f>
        <v>1880196</v>
      </c>
    </row>
    <row r="52" spans="1:14" ht="15.75" thickTop="1" x14ac:dyDescent="0.25">
      <c r="B52" s="66"/>
      <c r="C52" s="67"/>
      <c r="D52" s="67"/>
      <c r="E52" s="67"/>
      <c r="F52" s="67"/>
      <c r="G52" s="67"/>
      <c r="H52" s="67"/>
      <c r="I52" s="68"/>
      <c r="J52" s="69"/>
      <c r="K52" s="8"/>
      <c r="N52" s="60"/>
    </row>
    <row r="53" spans="1:14" x14ac:dyDescent="0.25">
      <c r="B53" s="75"/>
      <c r="D53" s="67" t="s">
        <v>89</v>
      </c>
      <c r="E53" s="67"/>
      <c r="F53" s="67"/>
      <c r="G53" s="67"/>
      <c r="H53" s="67"/>
      <c r="I53" s="68"/>
      <c r="J53" s="69"/>
      <c r="K53" s="8"/>
      <c r="N53" s="60"/>
    </row>
    <row r="54" spans="1:14" x14ac:dyDescent="0.25">
      <c r="B54" s="76"/>
      <c r="D54" s="82" t="s">
        <v>90</v>
      </c>
      <c r="E54" s="9"/>
      <c r="F54" s="9"/>
      <c r="G54" s="9"/>
      <c r="H54" s="9"/>
      <c r="I54" s="9"/>
      <c r="J54" s="10"/>
    </row>
    <row r="55" spans="1:14" x14ac:dyDescent="0.25">
      <c r="A55" s="27" t="s">
        <v>52</v>
      </c>
      <c r="B55" s="29" t="s">
        <v>66</v>
      </c>
      <c r="C55" s="9"/>
      <c r="D55" s="9"/>
      <c r="E55" s="9"/>
      <c r="F55" s="9"/>
      <c r="G55" s="9"/>
      <c r="H55" s="9"/>
      <c r="I55" s="9"/>
      <c r="J55" s="10"/>
    </row>
    <row r="56" spans="1:14" x14ac:dyDescent="0.25">
      <c r="A56" s="29" t="s">
        <v>59</v>
      </c>
      <c r="B56" s="26">
        <v>11900</v>
      </c>
      <c r="C56" s="15" t="s">
        <v>57</v>
      </c>
      <c r="D56" s="1" t="s">
        <v>63</v>
      </c>
    </row>
    <row r="57" spans="1:14" x14ac:dyDescent="0.25">
      <c r="A57" s="29" t="s">
        <v>67</v>
      </c>
      <c r="B57" s="26">
        <v>12150</v>
      </c>
      <c r="C57" s="15" t="s">
        <v>56</v>
      </c>
      <c r="D57" s="15" t="s">
        <v>64</v>
      </c>
      <c r="E57" s="15"/>
      <c r="G57" s="15"/>
      <c r="H57" s="15"/>
      <c r="I57" s="15"/>
      <c r="J57" s="15"/>
    </row>
    <row r="58" spans="1:14" x14ac:dyDescent="0.25">
      <c r="A58" s="29"/>
      <c r="B58" s="26"/>
      <c r="C58" s="15"/>
      <c r="E58" s="15"/>
      <c r="G58" s="15"/>
      <c r="H58" s="15"/>
      <c r="I58" s="15"/>
      <c r="J58" s="15"/>
    </row>
    <row r="59" spans="1:14" x14ac:dyDescent="0.25">
      <c r="C59" s="15"/>
      <c r="D59" s="1"/>
      <c r="H59" s="33" t="s">
        <v>65</v>
      </c>
      <c r="I59" s="32">
        <v>2600</v>
      </c>
      <c r="J59" s="34" t="s">
        <v>47</v>
      </c>
      <c r="K59" s="38">
        <f>13*I59</f>
        <v>33800</v>
      </c>
    </row>
    <row r="60" spans="1:14" x14ac:dyDescent="0.25">
      <c r="C60" s="15"/>
      <c r="D60" s="1"/>
      <c r="H60" s="33" t="s">
        <v>65</v>
      </c>
      <c r="I60" s="32">
        <v>12150</v>
      </c>
      <c r="J60" s="34" t="s">
        <v>52</v>
      </c>
      <c r="K60" s="38">
        <f>14*I60</f>
        <v>170100</v>
      </c>
    </row>
    <row r="61" spans="1:14" x14ac:dyDescent="0.25">
      <c r="A61" s="27" t="s">
        <v>47</v>
      </c>
      <c r="B61" s="1" t="s">
        <v>66</v>
      </c>
      <c r="C61" s="15"/>
      <c r="D61" s="1"/>
      <c r="N61" s="38"/>
    </row>
    <row r="62" spans="1:14" x14ac:dyDescent="0.25">
      <c r="A62" s="109" t="s">
        <v>55</v>
      </c>
      <c r="B62" s="9">
        <v>2600</v>
      </c>
      <c r="C62" s="15" t="s">
        <v>56</v>
      </c>
      <c r="D62" s="1"/>
      <c r="E62" s="9">
        <v>2436</v>
      </c>
      <c r="H62" s="30" t="s">
        <v>65</v>
      </c>
      <c r="I62" s="31">
        <f>SUM(I59:I61)</f>
        <v>14750</v>
      </c>
      <c r="J62" s="31">
        <f>I62*10</f>
        <v>147500</v>
      </c>
      <c r="K62" s="39">
        <f>SUM(K59:K61)</f>
        <v>203900</v>
      </c>
    </row>
    <row r="63" spans="1:14" x14ac:dyDescent="0.25">
      <c r="A63" s="109"/>
      <c r="B63" s="9">
        <v>2900</v>
      </c>
      <c r="C63" s="15" t="s">
        <v>57</v>
      </c>
      <c r="D63" s="1"/>
    </row>
    <row r="64" spans="1:14" x14ac:dyDescent="0.25">
      <c r="B64" s="9"/>
      <c r="C64" s="15"/>
      <c r="E64" s="15"/>
      <c r="G64" s="15"/>
      <c r="H64" s="15"/>
      <c r="I64" s="15"/>
      <c r="J64" s="15"/>
    </row>
    <row r="65" spans="1:5" x14ac:dyDescent="0.25">
      <c r="C65" s="15"/>
      <c r="D65" s="1"/>
    </row>
    <row r="66" spans="1:5" x14ac:dyDescent="0.25">
      <c r="A66" s="27" t="s">
        <v>48</v>
      </c>
      <c r="B66" s="1" t="s">
        <v>66</v>
      </c>
      <c r="C66" s="15"/>
      <c r="D66" s="1"/>
    </row>
    <row r="67" spans="1:5" x14ac:dyDescent="0.25">
      <c r="A67" s="29" t="s">
        <v>58</v>
      </c>
      <c r="B67" s="9">
        <v>4999</v>
      </c>
      <c r="C67" s="15" t="s">
        <v>57</v>
      </c>
      <c r="D67" s="1" t="s">
        <v>60</v>
      </c>
    </row>
    <row r="68" spans="1:5" x14ac:dyDescent="0.25">
      <c r="A68" s="29" t="s">
        <v>61</v>
      </c>
      <c r="B68" s="9">
        <v>20404.400000000001</v>
      </c>
      <c r="C68" s="15" t="s">
        <v>56</v>
      </c>
      <c r="D68" s="1" t="s">
        <v>62</v>
      </c>
    </row>
    <row r="70" spans="1:5" x14ac:dyDescent="0.25">
      <c r="A70" s="56" t="s">
        <v>79</v>
      </c>
      <c r="B70" s="110" t="s">
        <v>77</v>
      </c>
      <c r="C70" s="110"/>
      <c r="D70" s="110"/>
      <c r="E70" s="110"/>
    </row>
    <row r="72" spans="1:5" x14ac:dyDescent="0.25">
      <c r="A72" s="57" t="s">
        <v>52</v>
      </c>
      <c r="B72" s="57" t="s">
        <v>72</v>
      </c>
      <c r="C72" s="57" t="s">
        <v>73</v>
      </c>
      <c r="D72" s="57" t="s">
        <v>74</v>
      </c>
      <c r="E72" s="57" t="s">
        <v>75</v>
      </c>
    </row>
    <row r="73" spans="1:5" x14ac:dyDescent="0.25">
      <c r="A73" s="55" t="s">
        <v>71</v>
      </c>
      <c r="B73" s="9">
        <v>12500</v>
      </c>
      <c r="C73" s="9">
        <f>B73*0.16</f>
        <v>2000</v>
      </c>
      <c r="D73" s="9">
        <f>B73+C73</f>
        <v>14500</v>
      </c>
      <c r="E73" s="1" t="s">
        <v>57</v>
      </c>
    </row>
    <row r="74" spans="1:5" x14ac:dyDescent="0.25">
      <c r="A74" s="6" t="s">
        <v>83</v>
      </c>
      <c r="B74" s="9">
        <v>12480</v>
      </c>
      <c r="C74" s="9">
        <f>B74*0.16</f>
        <v>1996.8</v>
      </c>
      <c r="D74" s="9">
        <f>B74+C74</f>
        <v>14476.8</v>
      </c>
      <c r="E74" s="1" t="s">
        <v>76</v>
      </c>
    </row>
    <row r="75" spans="1:5" x14ac:dyDescent="0.25">
      <c r="A75" s="55"/>
    </row>
    <row r="78" spans="1:5" x14ac:dyDescent="0.25">
      <c r="A78" s="58" t="s">
        <v>47</v>
      </c>
      <c r="B78" s="58" t="s">
        <v>72</v>
      </c>
      <c r="C78" s="58" t="s">
        <v>73</v>
      </c>
      <c r="D78" s="58" t="s">
        <v>74</v>
      </c>
      <c r="E78" s="58" t="s">
        <v>75</v>
      </c>
    </row>
    <row r="79" spans="1:5" x14ac:dyDescent="0.25">
      <c r="A79" s="109" t="s">
        <v>55</v>
      </c>
      <c r="B79" s="9">
        <v>1950</v>
      </c>
      <c r="C79" s="9">
        <f>B79*0.16</f>
        <v>312</v>
      </c>
      <c r="D79" s="9">
        <f>B79+C79</f>
        <v>2262</v>
      </c>
      <c r="E79" s="15" t="s">
        <v>57</v>
      </c>
    </row>
    <row r="80" spans="1:5" x14ac:dyDescent="0.25">
      <c r="A80" s="109"/>
      <c r="B80" s="9">
        <v>2960</v>
      </c>
      <c r="C80" s="9">
        <f>B80*0.16</f>
        <v>473.6</v>
      </c>
      <c r="D80" s="9">
        <f>B80+C80</f>
        <v>3433.6</v>
      </c>
      <c r="E80" s="15" t="s">
        <v>76</v>
      </c>
    </row>
    <row r="83" spans="1:10" x14ac:dyDescent="0.25">
      <c r="A83" s="58" t="s">
        <v>48</v>
      </c>
      <c r="B83" s="58" t="s">
        <v>72</v>
      </c>
      <c r="C83" s="58" t="s">
        <v>73</v>
      </c>
      <c r="D83" s="58" t="s">
        <v>74</v>
      </c>
      <c r="E83" s="58" t="s">
        <v>75</v>
      </c>
    </row>
    <row r="84" spans="1:10" x14ac:dyDescent="0.25">
      <c r="A84" s="109" t="s">
        <v>61</v>
      </c>
      <c r="B84" s="9">
        <v>14500</v>
      </c>
      <c r="C84" s="9">
        <f>B84*0.16</f>
        <v>2320</v>
      </c>
      <c r="D84" s="9">
        <f>B84+C84</f>
        <v>16820</v>
      </c>
      <c r="E84" s="15" t="s">
        <v>57</v>
      </c>
    </row>
    <row r="85" spans="1:10" x14ac:dyDescent="0.25">
      <c r="A85" s="109"/>
      <c r="B85" s="9">
        <v>16300</v>
      </c>
      <c r="C85" s="9">
        <f>B85*0.16</f>
        <v>2608</v>
      </c>
      <c r="D85" s="9">
        <f>B85+C85</f>
        <v>18908</v>
      </c>
      <c r="E85" s="15" t="s">
        <v>76</v>
      </c>
    </row>
    <row r="86" spans="1:10" x14ac:dyDescent="0.25">
      <c r="B86" s="9"/>
      <c r="C86" s="9"/>
      <c r="D86" s="9"/>
      <c r="E86" s="15"/>
      <c r="F86" s="15"/>
      <c r="G86" s="15"/>
      <c r="H86" s="15"/>
      <c r="I86" s="15"/>
      <c r="J86" s="15"/>
    </row>
    <row r="87" spans="1:10" x14ac:dyDescent="0.25">
      <c r="B87" s="9"/>
      <c r="C87" s="9"/>
      <c r="D87" s="9"/>
      <c r="E87" s="15"/>
      <c r="F87" s="15"/>
      <c r="G87" s="15"/>
      <c r="H87" s="15"/>
      <c r="I87" s="15"/>
      <c r="J87" s="15"/>
    </row>
    <row r="89" spans="1:10" x14ac:dyDescent="0.25">
      <c r="A89" s="59" t="s">
        <v>78</v>
      </c>
      <c r="B89" s="58" t="s">
        <v>72</v>
      </c>
      <c r="C89" s="58" t="s">
        <v>73</v>
      </c>
      <c r="D89" s="58" t="s">
        <v>74</v>
      </c>
      <c r="E89" s="58" t="s">
        <v>75</v>
      </c>
    </row>
    <row r="90" spans="1:10" x14ac:dyDescent="0.25">
      <c r="A90" s="15" t="s">
        <v>80</v>
      </c>
      <c r="B90" s="9">
        <v>14200</v>
      </c>
      <c r="C90" s="9">
        <f>B90*0.16</f>
        <v>2272</v>
      </c>
      <c r="D90" s="9">
        <f>B90+C90</f>
        <v>16472</v>
      </c>
      <c r="E90" s="15" t="s">
        <v>57</v>
      </c>
      <c r="G90" s="26"/>
    </row>
    <row r="91" spans="1:10" x14ac:dyDescent="0.25">
      <c r="A91" s="61" t="s">
        <v>84</v>
      </c>
      <c r="B91" s="9">
        <v>13650</v>
      </c>
      <c r="C91" s="9">
        <f>B91*0.16</f>
        <v>2184</v>
      </c>
      <c r="D91" s="9">
        <f>B91+C91</f>
        <v>15834</v>
      </c>
      <c r="E91" s="15" t="s">
        <v>76</v>
      </c>
    </row>
    <row r="92" spans="1:10" x14ac:dyDescent="0.25">
      <c r="B92" s="9"/>
      <c r="C92" s="9"/>
      <c r="D92" s="9"/>
      <c r="E92" s="15"/>
      <c r="F92" s="15"/>
      <c r="G92" s="15"/>
      <c r="H92" s="15"/>
      <c r="I92" s="15"/>
      <c r="J92" s="15"/>
    </row>
    <row r="95" spans="1:10" x14ac:dyDescent="0.25">
      <c r="A95" s="58" t="s">
        <v>81</v>
      </c>
      <c r="B95" s="58" t="s">
        <v>72</v>
      </c>
      <c r="C95" s="58" t="s">
        <v>73</v>
      </c>
      <c r="D95" s="58" t="s">
        <v>74</v>
      </c>
      <c r="E95" s="58" t="s">
        <v>75</v>
      </c>
    </row>
    <row r="96" spans="1:10" x14ac:dyDescent="0.25">
      <c r="A96" s="61" t="s">
        <v>82</v>
      </c>
      <c r="B96" s="9">
        <v>89900</v>
      </c>
      <c r="C96" s="9">
        <f>B96*0.16</f>
        <v>14384</v>
      </c>
      <c r="D96" s="9">
        <f>B96+C96</f>
        <v>104284</v>
      </c>
      <c r="E96" s="15" t="s">
        <v>57</v>
      </c>
    </row>
    <row r="97" spans="1:6" x14ac:dyDescent="0.25">
      <c r="A97" s="61" t="s">
        <v>85</v>
      </c>
      <c r="B97" s="9">
        <v>65800</v>
      </c>
      <c r="C97" s="9">
        <f>B97*0.16</f>
        <v>10528</v>
      </c>
      <c r="D97" s="9">
        <f>B97+C97</f>
        <v>76328</v>
      </c>
      <c r="E97" s="15" t="s">
        <v>76</v>
      </c>
    </row>
    <row r="99" spans="1:6" x14ac:dyDescent="0.25">
      <c r="A99" s="58" t="s">
        <v>54</v>
      </c>
      <c r="B99" s="58" t="s">
        <v>72</v>
      </c>
      <c r="C99" s="58" t="s">
        <v>73</v>
      </c>
      <c r="D99" s="58" t="s">
        <v>74</v>
      </c>
      <c r="E99" s="58" t="s">
        <v>75</v>
      </c>
      <c r="F99" s="64" t="s">
        <v>87</v>
      </c>
    </row>
    <row r="100" spans="1:6" x14ac:dyDescent="0.25">
      <c r="A100" s="62" t="s">
        <v>86</v>
      </c>
      <c r="B100" s="9">
        <v>19500</v>
      </c>
      <c r="C100" s="9">
        <f>B100*0.16</f>
        <v>3120</v>
      </c>
      <c r="D100" s="9">
        <f>B100+C100</f>
        <v>22620</v>
      </c>
      <c r="E100" s="15" t="s">
        <v>57</v>
      </c>
      <c r="F100" s="65">
        <v>2721</v>
      </c>
    </row>
    <row r="101" spans="1:6" x14ac:dyDescent="0.25">
      <c r="A101" s="62"/>
      <c r="B101" s="9">
        <v>0</v>
      </c>
      <c r="C101" s="9">
        <f>B101*0.16</f>
        <v>0</v>
      </c>
      <c r="D101" s="9">
        <f>B101+C101</f>
        <v>0</v>
      </c>
      <c r="E101" s="15" t="s">
        <v>76</v>
      </c>
      <c r="F101" s="63"/>
    </row>
  </sheetData>
  <mergeCells count="11">
    <mergeCell ref="A79:A80"/>
    <mergeCell ref="B70:E70"/>
    <mergeCell ref="A84:A85"/>
    <mergeCell ref="B3:J3"/>
    <mergeCell ref="A62:A63"/>
    <mergeCell ref="B4:J4"/>
    <mergeCell ref="B5:B6"/>
    <mergeCell ref="E5:G5"/>
    <mergeCell ref="H5:I5"/>
    <mergeCell ref="C5:D5"/>
    <mergeCell ref="J5:J6"/>
  </mergeCells>
  <pageMargins left="0.23622047244094491" right="0.23622047244094491" top="0.35433070866141736" bottom="0.35433070866141736" header="0.31496062992125984" footer="0.31496062992125984"/>
  <pageSetup scale="80" orientation="portrait" r:id="rId1"/>
  <rowBreaks count="1" manualBreakCount="1">
    <brk id="54" max="16383" man="1"/>
  </rowBreaks>
  <ignoredErrors>
    <ignoredError sqref="N10 J6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5151 BIENES INFORMATICOS</vt:lpstr>
      <vt:lpstr>'5151 BIENES INFORMATICOS'!Área_de_impresión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HP-1</dc:creator>
  <cp:lastModifiedBy>IDEAVENTAS VENTAS</cp:lastModifiedBy>
  <cp:lastPrinted>2016-09-08T17:20:04Z</cp:lastPrinted>
  <dcterms:created xsi:type="dcterms:W3CDTF">2016-04-12T16:33:39Z</dcterms:created>
  <dcterms:modified xsi:type="dcterms:W3CDTF">2016-09-28T22:24:23Z</dcterms:modified>
</cp:coreProperties>
</file>